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7" documentId="13_ncr:1_{9DBA7CCD-EE30-44FB-A418-5B6B5E514273}" xr6:coauthVersionLast="47" xr6:coauthVersionMax="47" xr10:uidLastSave="{E2783278-0D8D-4382-82D5-0E5B5D646F6D}"/>
  <bookViews>
    <workbookView xWindow="4425" yWindow="1635" windowWidth="22425" windowHeight="13635"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<sst xmlns="http://schemas.openxmlformats.org/spreadsheetml/2006/main" count="216" uniqueCount="140">
  <si>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</si>
  <si>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</si>
  <si>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</si>
  <si>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</si>
  <si>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</si>
  <si>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</si>
  <si>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</si>
  <si>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</si>
  <si>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</si>
  <si>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</si>
  <si>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</si>
  <si>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</si>
  <si>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</si>
  <si>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</si>
  <si>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</si>
  <si>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</si>
  <si>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</si>
  <si>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</si>
  <si>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</si>
  <si>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</si>
  <si>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</si>
  <si>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</si>
  <si>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</si>
  <si>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</si>
  <si>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</si>
  <si>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</si>
  <si>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</si>
  <si>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</si>
  <si>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</si>
  <si>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</si>
  <si>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</si>
  <si>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</si>
  <si>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</si>
  <si>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</si>
  <si>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</si>
  <si>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</si>
  <si>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</si>
  <si>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</si>
  <si>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</si>
  <si>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</si>
  <si>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</si>
  <si>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</si>
  <si>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</si>
  <si>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</si>
  <si>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</si>
  <si>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</si>
  <si>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</si>
  <si>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</si>
  <si>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</si>
  <si>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</si>
  <si>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</si>
  <si>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</si>
  <si>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</si>
  <si>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</si>
  <si>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</si>
  <si>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</si>
  <si>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</si>
  <si>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</si>
  <si>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</si>
  <si>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</si>
  <si>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</si>
  <si>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</si>
  <si>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</si>
  <si>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</si>
  <si>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</si>
  <si>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</si>
  <si>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</si>
  <si>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</si>
  <si>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</si>
  <si>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</si>
  <si>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</si>
  <si>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</si>
  <si>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</si>
  <si>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</si>
  <si>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</si>
  <si>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</si>
  <si>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</si>
  <si>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</si>
  <si>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</si>
  <si>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</si>
  <si>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</si>
  <si>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</si>
  <si>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</si>
  <si>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</si>
  <si>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</si>
  <si>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</si>
  <si>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</si>
  <si>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</si>
  <si>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</si>
  <si>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</si>
  <si>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</si>
  <si>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</si>
  <si>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</si>
  <si>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</si>
  <si>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</si>
  <si>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</si>
  <si>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</si>
  <si>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</si>
  <si>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</si>
  <si>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</si>
  <si>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</si>
  <si>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</si>
  <si>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</si>
  <si>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</si>
  <si>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</si>
  <si>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</si>
  <si>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</si>
  <si>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</si>
  <si>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</si>
  <si>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</si>
  <si>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</si>
  <si>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</si>
  <si>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</si>
  <si>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</si>
  <si>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</si>
  <si>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</si>
  <si>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</si>
  <si>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</si>
  <si>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</si>
  <si>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</si>
  <si>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</si>
  <si>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</si>
  <si>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Lispiviridae</t>
  </si>
  <si>
    <t>Lispiviridae</t>
    <phoneticPr fontId="31" type="noConversion"/>
  </si>
  <si>
    <t>Orqtpvirus</t>
    <phoneticPr fontId="31" type="noConversion"/>
  </si>
  <si>
    <t>Culspvirus</t>
    <phoneticPr fontId="31" type="noConversion"/>
  </si>
  <si>
    <t>PX833271.1</t>
    <phoneticPr fontId="31" type="noConversion"/>
  </si>
  <si>
    <t>Lispiviridae sp.</t>
    <phoneticPr fontId="31" type="noConversion"/>
  </si>
  <si>
    <t>CxLispV-SP_12</t>
    <phoneticPr fontId="31" type="noConversion"/>
  </si>
  <si>
    <t>CxLispV</t>
  </si>
  <si>
    <t>PV953191.1</t>
    <phoneticPr fontId="31" type="noConversion"/>
  </si>
  <si>
    <t>Ganiavirus Ctenocephalides</t>
    <phoneticPr fontId="31" type="noConversion"/>
  </si>
  <si>
    <t>GcLispV</t>
    <phoneticPr fontId="31" type="noConversion"/>
  </si>
  <si>
    <t>N/A</t>
    <phoneticPr fontId="31" type="noConversion"/>
  </si>
  <si>
    <t>Canmovirus</t>
    <phoneticPr fontId="31" type="noConversion"/>
  </si>
  <si>
    <t>PX992751.1</t>
    <phoneticPr fontId="31" type="noConversion"/>
  </si>
  <si>
    <t>WcLispV</t>
    <phoneticPr fontId="31" type="noConversion"/>
  </si>
  <si>
    <t>Culspvirus didbebense</t>
  </si>
  <si>
    <t>Canmovirus wyeconis</t>
  </si>
  <si>
    <t>Orqtpvirus huangnanense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</si>
</sst>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9"/>
      <name val="Calibri"/>
      <family val="3"/>
      <charset val="134"/>
      <scheme val="minor"/>
    </font>
    <font>
      <i/>
      <sz val="12"/>
      <color theme="1"/>
      <name val="Calibri"/>
      <family val="3"/>
      <charset val="134"/>
      <scheme val="minor"/>
    </font>
    <font>
      <i/>
      <sz val="12"/>
      <color rgb="FF7030A0"/>
      <name val="Calibri"/>
      <family val="3"/>
      <charset val="134"/>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2" fillId="7" borderId="1" xfId="0" applyFont="1" applyFill="1" applyBorder="1"/>
    <xf numFmtId="0" fontId="30" fillId="7" borderId="1" xfId="0" applyFont="1" applyFill="1" applyBorder="1"/>
    <xf numFmtId="0" fontId="33"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5">
    <dxf>
      <font>
        <color rgb="FF9C0006"/>
      </font>
      <fill>
        <patternFill>
          <bgColor rgb="FFFFC7CE"/>
        </patternFill>
      </fill>
    </dxf>
    <dxf>
      <font>
        <color rgb="FF9C0006"/>
      </font>
      <fill>
        <patternFill>
          <bgColor rgb="FFFFC7CE"/>
        </patternFill>
      </fill>
    </dxf>
    <dxf>
      <font>
        <b/>
        <i val="0"/>
        <color rgb="FF7030A0"/>
      </font>
    </dxf>
    <dxf>
      <font>
        <b val="0"/>
        <i/>
      </font>
    </dxf>
    <dxf>
      <font>
        <b val="0"/>
        <i/>
      </font>
    </dxf>
    <dxf>
      <font>
        <b/>
        <i val="0"/>
        <color rgb="FF7030A0"/>
      </font>
    </dxf>
    <dxf>
      <font>
        <b/>
        <i val="0"/>
        <color rgb="FF7030A0"/>
      </font>
    </dxf>
    <dxf>
      <font>
        <color rgb="FF9C0006"/>
      </font>
      <fill>
        <patternFill>
          <bgColor rgb="FFFFC7CE"/>
        </patternFill>
      </fill>
    </dxf>
    <dxf>
      <font>
        <b/>
        <i val="0"/>
        <color rgb="FF7030A0"/>
      </font>
    </dxf>
    <dxf>
      <font>
        <b/>
        <i val="0"/>
        <color rgb="FF7030A0"/>
      </font>
    </dxf>
    <dxf>
      <font>
        <b/>
        <i val="0"/>
        <color rgb="FF7030A0"/>
      </font>
    </dxf>
    <dxf>
      <font>
        <b val="0"/>
        <i/>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phoneticPr fontId="31" type="noConversion"/>
  <conditionalFormatting sqref="B2">
    <cfRule type="expression" dxfId="14"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topLeftCell="U1" zoomScale="130" zoomScaleNormal="130" workbookViewId="0">
      <pane ySplit="4" topLeftCell="A5" activePane="bottomLeft" state="frozen"/>
      <selection pane="bottomLeft" activeCell="Z13" sqref="Z13"/>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7" width="10.75" style="14"/>
    <col min="18" max="18" width="14.5" style="14" bestFit="1" customWidth="1"/>
    <col min="19" max="19" width="10.75" style="14"/>
    <col min="20" max="20" width="16.375" style="14" bestFit="1" customWidth="1"/>
    <col min="21" max="21" width="15.75" style="14" bestFit="1" customWidth="1"/>
    <col min="22" max="22" width="14.5" style="14" bestFit="1" customWidth="1"/>
    <col min="23" max="23" width="10.75" style="14"/>
    <col min="24" max="24" width="17.625" style="14" bestFit="1" customWidth="1"/>
    <col min="25" max="27" width="10.75" style="14"/>
    <col min="28" max="28" width="12.5" style="14" bestFit="1" customWidth="1"/>
    <col min="29" max="29" width="10.75" style="14"/>
    <col min="30" max="30" width="24.375" style="26" bestFit="1"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8" t="s">
        <v>112</v>
      </c>
      <c r="C1" s="48"/>
      <c r="D1" s="48"/>
      <c r="E1" s="49" t="str">
        <f ca="1">IF(LEN(cellFilenameFormatErrors)=0,LEFT(cellBaseFilename,9),"Code is automatically derived from the filename: 'YEAR.###X.[STATUS.][v#.]DESCRIPTION.xlsx', X=SC code")</f>
        <v>2026.006M</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29" t="s">
        <v>28</v>
      </c>
      <c r="AE1" s="25" t="str" cm="1">
        <f t="array" aca="1" ref="AE1" ca="1">MID(CELL("filename",'Proposal Template'!$B$1),SEARCH("[",CELL("filename",'Proposal Template'!$B$1))+1, SEARCH("]",CELL("filename",'Proposal Template'!$B$1))-SEARCH("[",CELL("filename",'Proposal Template'!$B$1))-1)</f>
        <v>2026.006M.N.v2.Lispiviridae_2ngen_3nsp_update.xlsx</v>
      </c>
      <c r="AF1" s="23"/>
      <c r="AG1" s="16"/>
      <c r="AH1" s="16"/>
      <c r="AI1" s="16"/>
      <c r="AJ1" s="16"/>
      <c r="AK1" s="16"/>
      <c r="AL1" s="16"/>
      <c r="AM1" s="16"/>
      <c r="AN1" s="16"/>
      <c r="AO1"/>
    </row>
    <row r="2" spans="1:41" ht="18.75">
      <c r="A2" s="18" t="s">
        <v>115</v>
      </c>
      <c r="B2" s="48" t="s">
        <v>111</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28</v>
      </c>
      <c r="AE2" s="24" t="str">
        <f ca="1">MID(AE1,9,1)</f>
        <v>M</v>
      </c>
      <c r="AF2" s="24" t="str">
        <f ca="1">VLOOKUP(AE2,studySectionCodeLUT,2,FALSE)</f>
        <v>Animal dsRNA and -ssRNA (M) proposals</v>
      </c>
      <c r="AG2" s="3"/>
      <c r="AH2" s="3"/>
      <c r="AI2" s="3"/>
      <c r="AJ2" s="3"/>
      <c r="AK2" s="3"/>
      <c r="AL2" s="3"/>
      <c r="AM2" s="3"/>
      <c r="AN2" s="3"/>
    </row>
    <row r="3" spans="1:41" ht="36" customHeight="1">
      <c r="A3" s="43" t="s">
        <v>21</v>
      </c>
      <c r="B3" s="43"/>
      <c r="C3" s="43"/>
      <c r="D3" s="43"/>
      <c r="E3" s="43"/>
      <c r="F3" s="43"/>
      <c r="G3" s="43"/>
      <c r="H3" s="43"/>
      <c r="I3" s="43"/>
      <c r="J3" s="43"/>
      <c r="K3" s="43"/>
      <c r="L3" s="43"/>
      <c r="M3" s="43"/>
      <c r="N3" s="43"/>
      <c r="O3" s="43"/>
      <c r="P3" s="44" t="s">
        <v>22</v>
      </c>
      <c r="Q3" s="44"/>
      <c r="R3" s="44"/>
      <c r="S3" s="44"/>
      <c r="T3" s="44"/>
      <c r="U3" s="44"/>
      <c r="V3" s="44"/>
      <c r="W3" s="44"/>
      <c r="X3" s="44"/>
      <c r="Y3" s="44"/>
      <c r="Z3" s="44"/>
      <c r="AA3" s="44"/>
      <c r="AB3" s="44"/>
      <c r="AC3" s="44"/>
      <c r="AD3" s="44"/>
      <c r="AE3" s="45" t="s">
        <v>110</v>
      </c>
      <c r="AF3" s="46"/>
      <c r="AG3" s="46"/>
      <c r="AH3" s="46"/>
      <c r="AI3" s="46"/>
      <c r="AJ3" s="46"/>
      <c r="AK3" s="47"/>
      <c r="AL3" s="37" t="s">
        <v>109</v>
      </c>
      <c r="AM3" s="38"/>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5" t="s">
        <v>116</v>
      </c>
      <c r="Q5" s="35"/>
      <c r="R5" s="35" t="s">
        <v>117</v>
      </c>
      <c r="S5" s="35"/>
      <c r="T5" s="35" t="s">
        <v>118</v>
      </c>
      <c r="U5" s="35" t="s">
        <v>119</v>
      </c>
      <c r="V5" s="35" t="s">
        <v>120</v>
      </c>
      <c r="W5" s="35"/>
      <c r="X5" s="35" t="s">
        <v>121</v>
      </c>
      <c r="Y5" s="35"/>
      <c r="Z5" s="34" t="s">
        <v>123</v>
      </c>
      <c r="AB5" s="34" t="s">
        <v>124</v>
      </c>
      <c r="AL5" s="15" t="s">
        <v>27</v>
      </c>
      <c r="AM5" s="15" t="s">
        <v>35</v>
      </c>
    </row>
    <row r="6" spans="1:41">
      <c r="P6" s="35" t="s">
        <v>116</v>
      </c>
      <c r="Q6" s="35"/>
      <c r="R6" s="35" t="s">
        <v>117</v>
      </c>
      <c r="S6" s="35"/>
      <c r="T6" s="35" t="s">
        <v>118</v>
      </c>
      <c r="U6" s="35" t="s">
        <v>119</v>
      </c>
      <c r="V6" s="35" t="s">
        <v>120</v>
      </c>
      <c r="W6" s="35"/>
      <c r="X6" s="35" t="s">
        <v>121</v>
      </c>
      <c r="Y6" s="35"/>
      <c r="Z6" s="34" t="s">
        <v>123</v>
      </c>
      <c r="AB6" s="34" t="s">
        <v>124</v>
      </c>
      <c r="AD6" s="36" t="s">
        <v>139</v>
      </c>
      <c r="AE6" s="4" t="s">
        <v>130</v>
      </c>
      <c r="AF6" s="4" t="s">
        <v>131</v>
      </c>
      <c r="AG6" s="4" t="s">
        <v>132</v>
      </c>
      <c r="AH6" s="4" t="s">
        <v>133</v>
      </c>
      <c r="AI6" s="4" t="s">
        <v>29</v>
      </c>
      <c r="AJ6" s="4" t="s">
        <v>102</v>
      </c>
      <c r="AK6" s="4" t="s">
        <v>44</v>
      </c>
      <c r="AL6" s="15" t="s">
        <v>27</v>
      </c>
      <c r="AM6" s="15" t="s">
        <v>28</v>
      </c>
    </row>
    <row r="7" spans="1:41">
      <c r="P7" s="35" t="s">
        <v>116</v>
      </c>
      <c r="Q7" s="35"/>
      <c r="R7" s="35" t="s">
        <v>117</v>
      </c>
      <c r="S7" s="35"/>
      <c r="T7" s="35" t="s">
        <v>118</v>
      </c>
      <c r="U7" s="35" t="s">
        <v>119</v>
      </c>
      <c r="V7" s="35" t="s">
        <v>120</v>
      </c>
      <c r="W7" s="35"/>
      <c r="X7" s="35" t="s">
        <v>121</v>
      </c>
      <c r="Y7" s="35"/>
      <c r="Z7" s="35" t="s">
        <v>122</v>
      </c>
      <c r="AB7" s="14" t="s">
        <v>125</v>
      </c>
      <c r="AL7" s="15" t="s">
        <v>27</v>
      </c>
      <c r="AM7" s="15" t="s">
        <v>35</v>
      </c>
    </row>
    <row r="8" spans="1:41">
      <c r="P8" s="35" t="s">
        <v>116</v>
      </c>
      <c r="Q8" s="35"/>
      <c r="R8" s="35" t="s">
        <v>117</v>
      </c>
      <c r="S8" s="35"/>
      <c r="T8" s="35" t="s">
        <v>118</v>
      </c>
      <c r="U8" s="35" t="s">
        <v>119</v>
      </c>
      <c r="V8" s="35" t="s">
        <v>120</v>
      </c>
      <c r="W8" s="35"/>
      <c r="X8" s="35" t="s">
        <v>121</v>
      </c>
      <c r="Y8" s="35"/>
      <c r="Z8" s="34" t="s">
        <v>123</v>
      </c>
      <c r="AB8" s="14" t="s">
        <v>125</v>
      </c>
      <c r="AD8" s="26" t="s">
        <v>137</v>
      </c>
      <c r="AE8" s="4" t="s">
        <v>126</v>
      </c>
      <c r="AF8" s="4" t="s">
        <v>127</v>
      </c>
      <c r="AG8" s="4" t="s">
        <v>129</v>
      </c>
      <c r="AH8" s="4" t="s">
        <v>128</v>
      </c>
      <c r="AI8" s="4" t="s">
        <v>29</v>
      </c>
      <c r="AJ8" s="4" t="s">
        <v>102</v>
      </c>
      <c r="AK8" s="4" t="s">
        <v>44</v>
      </c>
      <c r="AL8" s="15" t="s">
        <v>27</v>
      </c>
      <c r="AM8" s="15" t="s">
        <v>28</v>
      </c>
    </row>
    <row r="9" spans="1:41">
      <c r="P9" s="35" t="s">
        <v>116</v>
      </c>
      <c r="Q9" s="35"/>
      <c r="R9" s="35" t="s">
        <v>117</v>
      </c>
      <c r="S9" s="35"/>
      <c r="T9" s="35" t="s">
        <v>118</v>
      </c>
      <c r="U9" s="35" t="s">
        <v>119</v>
      </c>
      <c r="V9" s="35" t="s">
        <v>120</v>
      </c>
      <c r="W9" s="35"/>
      <c r="X9" s="35" t="s">
        <v>121</v>
      </c>
      <c r="Y9" s="35"/>
      <c r="Z9" s="35" t="s">
        <v>122</v>
      </c>
      <c r="AB9" s="14" t="s">
        <v>134</v>
      </c>
      <c r="AD9" s="26" t="s">
        <v>138</v>
      </c>
      <c r="AE9" s="4" t="s">
        <v>135</v>
      </c>
      <c r="AF9" s="4" t="s">
        <v>127</v>
      </c>
      <c r="AG9" s="4" t="s">
        <v>136</v>
      </c>
      <c r="AH9" s="4" t="s">
        <v>136</v>
      </c>
      <c r="AI9" s="4" t="s">
        <v>29</v>
      </c>
      <c r="AJ9" s="4" t="s">
        <v>102</v>
      </c>
      <c r="AK9" s="4" t="s">
        <v>44</v>
      </c>
      <c r="AL9" s="15" t="s">
        <v>27</v>
      </c>
      <c r="AM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1" type="noConversion"/>
  <conditionalFormatting sqref="A1:AD4 A5:O9 AA7:AD9 A10:AD1048576">
    <cfRule type="expression" dxfId="13" priority="22">
      <formula>ROW(A1)&gt;5</formula>
    </cfRule>
  </conditionalFormatting>
  <conditionalFormatting sqref="P1:P4 Q3:AC4 AA7 AB7:AC9 AA9 P10:AC1048574">
    <cfRule type="expression" dxfId="12" priority="24">
      <formula>AND(NOT(ISBLANK(P1)),COUNTA(Q1:$AD1)=0)</formula>
    </cfRule>
  </conditionalFormatting>
  <conditionalFormatting sqref="P6:Z9">
    <cfRule type="expression" dxfId="11" priority="1">
      <formula>ROW(P6)&gt;5</formula>
    </cfRule>
  </conditionalFormatting>
  <conditionalFormatting sqref="P7:Z7">
    <cfRule type="expression" dxfId="10" priority="18">
      <formula>AND(NOT(ISBLANK(P7)),COUNTA(Q7:$AD7)=0)</formula>
    </cfRule>
  </conditionalFormatting>
  <conditionalFormatting sqref="P9:Z9">
    <cfRule type="expression" dxfId="9" priority="12">
      <formula>AND(NOT(ISBLANK(P9)),COUNTA(Q9:$AD9)=0)</formula>
    </cfRule>
  </conditionalFormatting>
  <conditionalFormatting sqref="P8:AA8 P6:AB6">
    <cfRule type="expression" dxfId="8" priority="52">
      <formula>AND(NOT(ISBLANK(P6)),COUNTA(Q6:$AC6)=0)</formula>
    </cfRule>
  </conditionalFormatting>
  <conditionalFormatting sqref="P4:AC1048576">
    <cfRule type="containsText" dxfId="7" priority="2" operator="containsText" text=" ">
      <formula>NOT(ISERROR(SEARCH(" ",P4)))</formula>
    </cfRule>
  </conditionalFormatting>
  <conditionalFormatting sqref="P5:AC5">
    <cfRule type="expression" dxfId="6" priority="21">
      <formula>AND(NOT(ISBLANK(P5)),COUNTA(Q5:$AD5)=0)</formula>
    </cfRule>
  </conditionalFormatting>
  <conditionalFormatting sqref="P1048575:AC1048576">
    <cfRule type="expression" dxfId="5" priority="43">
      <formula>AND(NOT(ISBLANK(P1048575)),COUNTA(Q1048575:$AD1048576)=0)</formula>
    </cfRule>
  </conditionalFormatting>
  <conditionalFormatting sqref="P5:AD5">
    <cfRule type="expression" dxfId="4" priority="19">
      <formula>ROW(P5)&gt;5</formula>
    </cfRule>
  </conditionalFormatting>
  <conditionalFormatting sqref="AA6:AC6">
    <cfRule type="expression" dxfId="3" priority="4">
      <formula>ROW(AA6)&gt;5</formula>
    </cfRule>
  </conditionalFormatting>
  <conditionalFormatting sqref="AC6">
    <cfRule type="expression" dxfId="2" priority="48">
      <formula>AND(NOT(ISBLANK(AC6)),COUNTA(#REF!)=0)</formula>
    </cfRule>
  </conditionalFormatting>
  <conditionalFormatting sqref="AD1:AD5 AD7:AD1048576">
    <cfRule type="expression" dxfId="1" priority="38">
      <formula>NOT(OR(OR(AD1="",AD1="Species"),_xlfn.CONCAT(AB1," ")=LEFT(AD1,LEN(AB1)+1)))</formula>
    </cfRule>
  </conditionalFormatting>
  <conditionalFormatting sqref="AM4:AM1048576">
    <cfRule type="expression" dxfId="0" priority="40">
      <formula>NOT(AM4=proposedRank)</formula>
    </cfRule>
  </conditionalFormatting>
  <dataValidations count="6">
    <dataValidation type="custom" allowBlank="1" showInputMessage="1" showErrorMessage="1" errorTitle="Binomial Naming" error="Species name must start with the name of it's genus." promptTitle="binomial" sqref="AD14:AD1048576 AD5 AD1:AD3" xr:uid="{845DDA24-E4E5-4808-9AE4-2CF7B975BADE}">
      <formula1>OR(LEFT(AD1048573,LEN(AB1048573))=AB1048573,AD1048573="Species")</formula1>
    </dataValidation>
    <dataValidation type="custom" allowBlank="1" showInputMessage="1" showErrorMessage="1" errorTitle="Binomial Naming" error="Species name must start with the name of it's genus." promptTitle="binomial" sqref="AD4 AD13" xr:uid="{7D0A2324-F190-4FC6-BB89-82EB64E4395A}">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B7A412CE-845F-40B8-AD4B-F933FE0382C1}"/>
    <dataValidation type="custom" allowBlank="1" showInputMessage="1" showErrorMessage="1" errorTitle="Binomial Naming" error="Species name must start with the name of it's genus." promptTitle="binomial" sqref="AD10:AD12" xr:uid="{5084CBF3-1B23-4361-B716-B9C109046983}">
      <formula1>OR(LEFT(AD7,LEN(AB7))=AB7,AD7="Species")</formula1>
    </dataValidation>
    <dataValidation type="custom" allowBlank="1" showInputMessage="1" showErrorMessage="1" errorTitle="Binomial Naming" error="Species name must start with the name of it's genus." promptTitle="binomial" sqref="AD7:AD9" xr:uid="{F1336CA6-CAC9-4E72-BEAA-E5C115D6680D}">
      <formula1>OR(LEFT(AD2,LEN(AB2))=AB2,AD2="Species")</formula1>
    </dataValidation>
    <dataValidation type="custom" allowBlank="1" showInputMessage="1" showErrorMessage="1" errorTitle="Binomial Naming" error="Species name must start with the name of it's genus." promptTitle="binomial" sqref="AD8" xr:uid="{BAC9F685-CDEB-40FB-8923-C9E2067B4AD1}">
      <formula1>OR(LEFT(AD2,LEN(AB2))=AB2,AD2="Species")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AE70CB6-C5BE-4CF6-A87D-EF0273193D1F}">
          <x14:formula1>
            <xm:f>'Menu Items (Do not change)'!$E:$E</xm:f>
          </x14:formula1>
          <xm:sqref>AM1:AM2 AM4:AM1048576</xm:sqref>
        </x14:dataValidation>
        <x14:dataValidation type="list" errorStyle="warning" allowBlank="1" showInputMessage="1" showErrorMessage="1" xr:uid="{F8068946-F62A-4A43-A4EB-150B8B960CBA}">
          <x14:formula1>
            <xm:f>'Menu Items (Do not change)'!$D:$D</xm:f>
          </x14:formula1>
          <xm:sqref>AL1:AL2 AL4:AL1048576</xm:sqref>
        </x14:dataValidation>
        <x14:dataValidation type="list" allowBlank="1" showInputMessage="1" showErrorMessage="1" xr:uid="{1C512B9A-49E7-4E50-96C6-2F5B96E6ECAC}">
          <x14:formula1>
            <xm:f>'Menu Items (Do not change)'!$A:$A</xm:f>
          </x14:formula1>
          <xm:sqref>AI1:AI1048576</xm:sqref>
        </x14:dataValidation>
        <x14:dataValidation type="list" allowBlank="1" showInputMessage="1" showErrorMessage="1" xr:uid="{6403BC11-F7FC-459F-AA2D-705417D3536A}">
          <x14:formula1>
            <xm:f>'Menu Items (Do not change)'!$B:$B</xm:f>
          </x14:formula1>
          <xm:sqref>AJ1:AJ1048576</xm:sqref>
        </x14:dataValidation>
        <x14:dataValidation type="list" allowBlank="1" showInputMessage="1" showErrorMessage="1" xr:uid="{B31D4E75-C03A-4A82-A9CF-09F8B889C208}">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2026-09-30T22:20:45Z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2026-09-22T00:27:57Z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4b8d0a3a-a7dd-4877-a490-cce1a871a64a</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