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13_ncr:1_{B6BFFDF0-1FD5-9F44-98CF-7CF7F0A07E3D}" xr6:coauthVersionLast="47" xr6:coauthVersionMax="47" xr10:uidLastSave="{00000000-0000-0000-0000-000000000000}"/>
  <bookViews>
    <workbookView xWindow="2900" yWindow="800" windowWidth="28800" windowHeight="157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2" i="1" l="1"/>
  <c r="AF2" i="1" s="1"/>
  <c r="P2" i="1" s="1"/>
  <c r="P1" i="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rPr>
          <t>virus name</t>
        </r>
        <r>
          <rPr>
            <sz val="12"/>
            <color rgb="FF000000"/>
            <rFont val="Calibri"/>
            <family val="2"/>
          </rPr>
          <t xml:space="preserve">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<sst xmlns="http://schemas.openxmlformats.org/spreadsheetml/2006/main" count="256" uniqueCount="164">
  <si>
    <t>Realm</t>
  </si>
  <si>
    <t>Subrealm</t>
  </si>
  <si>
    <t>Kingdom</t>
  </si>
  <si>
    <t>Subkingdom</t>
  </si>
  <si>
    <t>Phylum</t>
  </si>
  <si>
    <t>Subphylum</t>
  </si>
  <si>
    <t>Subclass</t>
  </si>
  <si>
    <t>Order</t>
  </si>
  <si>
    <t>Class</t>
  </si>
  <si>
    <t>Suborder</t>
  </si>
  <si>
    <t>Family</t>
  </si>
  <si>
    <t>Subfamily</t>
  </si>
  <si>
    <t>Genus</t>
  </si>
  <si>
    <t>Subgenus</t>
  </si>
  <si>
    <t>Species</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</si>
  <si>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</si>
  <si>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</si>
  <si>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</si>
  <si>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</si>
  <si>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</si>
  <si>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</si>
  <si>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</si>
  <si>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</si>
  <si>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</si>
  <si>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</si>
  <si>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</si>
  <si>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</si>
  <si>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</si>
  <si>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</si>
  <si>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</si>
  <si>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</si>
  <si>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</si>
  <si>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</si>
  <si>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</si>
  <si>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</si>
  <si>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</si>
  <si>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</si>
  <si>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</si>
  <si>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</si>
  <si>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</si>
  <si>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</si>
  <si>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</si>
  <si>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</si>
  <si>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</si>
  <si>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</si>
  <si>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</si>
  <si>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</si>
  <si>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</si>
  <si>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</si>
  <si>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</si>
  <si>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</si>
  <si>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</si>
  <si>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</si>
  <si>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</si>
  <si>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</si>
  <si>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</si>
  <si>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</si>
  <si>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</si>
  <si>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</si>
  <si>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</si>
  <si>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</si>
  <si>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</si>
  <si>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</si>
  <si>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</si>
  <si>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</si>
  <si>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</si>
  <si>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</si>
  <si>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</si>
  <si>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</si>
  <si>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</si>
  <si>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</si>
  <si>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</si>
  <si>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</si>
  <si>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</si>
  <si>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</si>
  <si>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</si>
  <si>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</si>
  <si>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</si>
  <si>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</si>
  <si>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</si>
  <si>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</si>
  <si>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</si>
  <si>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</si>
  <si>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</si>
  <si>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</si>
  <si>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</si>
  <si>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</si>
  <si>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</si>
  <si>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</si>
  <si>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</si>
  <si>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</si>
  <si>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</si>
  <si>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</si>
  <si>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</si>
  <si>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</si>
  <si>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</si>
  <si>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</si>
  <si>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</si>
  <si>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</si>
  <si>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</si>
  <si>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</si>
  <si>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</si>
  <si>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</si>
  <si>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</si>
  <si>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</si>
  <si>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</si>
  <si>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</si>
  <si>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</si>
  <si>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</si>
  <si>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</si>
  <si>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</si>
  <si>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</si>
  <si>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</si>
  <si>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</si>
  <si>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</si>
  <si>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</si>
  <si>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</si>
  <si>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</si>
  <si>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Polyploviricotina</t>
  </si>
  <si>
    <t>Bunyaviricetes</t>
  </si>
  <si>
    <t>Hareavirales</t>
  </si>
  <si>
    <t>Phenuiviridae</t>
  </si>
  <si>
    <t>Laulavirus</t>
    <phoneticPr fontId="29"/>
  </si>
  <si>
    <t>Coguvirus</t>
    <phoneticPr fontId="29"/>
  </si>
  <si>
    <t>Coguvirus torzellae</t>
    <phoneticPr fontId="29"/>
  </si>
  <si>
    <t>Entovirus</t>
    <phoneticPr fontId="29"/>
  </si>
  <si>
    <t>Lentinuvirus</t>
    <phoneticPr fontId="29"/>
  </si>
  <si>
    <t>Tenuivirus</t>
    <phoneticPr fontId="29"/>
  </si>
  <si>
    <t>Laulavirus idahoense</t>
    <phoneticPr fontId="29"/>
  </si>
  <si>
    <t>Laulavirus hainanense</t>
    <phoneticPr fontId="29"/>
  </si>
  <si>
    <t>Tenuivirus solomonense</t>
    <phoneticPr fontId="29"/>
  </si>
  <si>
    <t>Brassica oleracea torzella virus 1</t>
  </si>
  <si>
    <t>BoTV1</t>
  </si>
  <si>
    <t>TC-3</t>
  </si>
  <si>
    <t>Phlomis phenuivirus 1</t>
  </si>
  <si>
    <t>PhPV1</t>
  </si>
  <si>
    <t>Phlo</t>
  </si>
  <si>
    <t>GaCLIdV</t>
  </si>
  <si>
    <t>Hǎinán phenui-like virus 7</t>
  </si>
  <si>
    <t>HaPLV7</t>
  </si>
  <si>
    <t>R108b-906684</t>
  </si>
  <si>
    <t>Pleurotus ostreatus lentinuvirus 1</t>
  </si>
  <si>
    <t>POLV1</t>
  </si>
  <si>
    <t>SBX</t>
  </si>
  <si>
    <t>taro tenuivirus</t>
  </si>
  <si>
    <t>TarTV</t>
  </si>
  <si>
    <t>DSMZ PV-1120</t>
  </si>
  <si>
    <t>Named after Idaho, USA</t>
  </si>
  <si>
    <t>Named after 海南省 [Hǎinán Province], China</t>
  </si>
  <si>
    <t>Named after Solomon Islands</t>
  </si>
  <si>
    <r>
      <t>Named after host genus name "</t>
    </r>
    <r>
      <rPr>
        <i/>
        <sz val="12"/>
        <color theme="1"/>
        <rFont val="Calibri"/>
        <family val="3"/>
        <charset val="128"/>
        <scheme val="minor"/>
      </rPr>
      <t>Pleurotus</t>
    </r>
    <r>
      <rPr>
        <sz val="12"/>
        <color theme="1"/>
        <rFont val="Calibri"/>
        <family val="2"/>
        <scheme val="minor"/>
      </rPr>
      <t xml:space="preserve">" </t>
    </r>
    <phoneticPr fontId="29"/>
  </si>
  <si>
    <t>grapevine-associated cogu-like Idaho virus</t>
    <phoneticPr fontId="29"/>
  </si>
  <si>
    <t>RNA1: PX111645; RNA2: PX111647; RNA3: PX111649</t>
  </si>
  <si>
    <r>
      <t>Named after host name "Torzella cabbage" (</t>
    </r>
    <r>
      <rPr>
        <i/>
        <sz val="12"/>
        <color theme="1"/>
        <rFont val="Calibri"/>
        <family val="3"/>
        <charset val="128"/>
        <scheme val="minor"/>
      </rPr>
      <t>Brassica oleracea</t>
    </r>
    <r>
      <rPr>
        <sz val="12"/>
        <color theme="1"/>
        <rFont val="Calibri"/>
        <family val="2"/>
        <scheme val="minor"/>
      </rPr>
      <t xml:space="preserve"> L. var. </t>
    </r>
    <r>
      <rPr>
        <i/>
        <sz val="12"/>
        <color theme="1"/>
        <rFont val="Calibri"/>
        <family val="2"/>
        <scheme val="minor"/>
      </rPr>
      <t>acephala</t>
    </r>
    <r>
      <rPr>
        <sz val="12"/>
        <color theme="1"/>
        <rFont val="Calibri"/>
        <family val="2"/>
        <scheme val="minor"/>
      </rPr>
      <t>)</t>
    </r>
  </si>
  <si>
    <t>Lentinuvirus pleuroti</t>
    <phoneticPr fontId="29"/>
  </si>
  <si>
    <t>RNA1: OR513471; RNA2: OR513472</t>
    <phoneticPr fontId="29"/>
  </si>
  <si>
    <t>Entovirus phlomis</t>
    <phoneticPr fontId="29"/>
  </si>
  <si>
    <t>Exemplar isolate designation</t>
    <phoneticPr fontId="29"/>
  </si>
  <si>
    <t>RNA1: PV524683; RNA2: PV524684</t>
    <phoneticPr fontId="29"/>
  </si>
  <si>
    <t>RNA1: PQ520508; RNA2: PQ520509; RNA3: PQ520510; RNA4: PQ520511; RNA5: PQ520512</t>
    <phoneticPr fontId="29"/>
  </si>
  <si>
    <r>
      <t>Named after host genus name "</t>
    </r>
    <r>
      <rPr>
        <i/>
        <sz val="12"/>
        <rFont val="Calibri"/>
        <family val="3"/>
        <charset val="128"/>
        <scheme val="minor"/>
      </rPr>
      <t>Phlomis"</t>
    </r>
  </si>
  <si>
    <t>L: PV370485; S: PV370486</t>
  </si>
  <si>
    <t>L: MW896888; M: MW896889; S: MW896890</t>
  </si>
  <si>
    <t>RB09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</si>
</sst>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sz val="6"/>
      <name val="Calibri"/>
      <family val="3"/>
      <charset val="128"/>
      <scheme val="minor"/>
    </font>
    <font>
      <i/>
      <sz val="12"/>
      <color theme="1"/>
      <name val="Calibri"/>
      <family val="3"/>
      <charset val="128"/>
      <scheme val="minor"/>
    </font>
    <font>
      <i/>
      <sz val="12"/>
      <color theme="1"/>
      <name val="Calibri"/>
      <family val="2"/>
      <scheme val="minor"/>
    </font>
    <font>
      <b/>
      <sz val="12"/>
      <name val="Calibri"/>
      <family val="2"/>
      <scheme val="minor"/>
    </font>
    <font>
      <i/>
      <sz val="12"/>
      <name val="Calibri"/>
      <family val="2"/>
      <scheme val="minor"/>
    </font>
    <font>
      <sz val="12"/>
      <name val="Calibri"/>
      <family val="2"/>
      <scheme val="minor"/>
    </font>
    <font>
      <sz val="12"/>
      <name val="Calibri"/>
      <family val="3"/>
      <charset val="128"/>
      <scheme val="minor"/>
    </font>
    <font>
      <i/>
      <sz val="12"/>
      <name val="Calibri"/>
      <family val="3"/>
      <charset val="128"/>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3">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5"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5" fillId="8"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17" fillId="5" borderId="4" xfId="0" applyFont="1" applyFill="1" applyBorder="1"/>
    <xf numFmtId="0" fontId="16" fillId="5" borderId="4" xfId="0" applyFont="1" applyFill="1" applyBorder="1"/>
    <xf numFmtId="0" fontId="16" fillId="0" borderId="4" xfId="0" applyFont="1" applyBorder="1"/>
    <xf numFmtId="0" fontId="18" fillId="7" borderId="1" xfId="0" applyFont="1" applyFill="1" applyBorder="1"/>
    <xf numFmtId="0" fontId="19" fillId="7" borderId="1" xfId="0" applyFont="1" applyFill="1" applyBorder="1" applyAlignment="1">
      <alignment horizontal="center" vertical="center"/>
    </xf>
    <xf numFmtId="0" fontId="20" fillId="7" borderId="1" xfId="0" applyFont="1" applyFill="1" applyBorder="1" applyAlignment="1">
      <alignment horizontal="center" vertical="center"/>
    </xf>
    <xf numFmtId="0" fontId="21" fillId="5" borderId="4" xfId="0" applyFont="1" applyFill="1" applyBorder="1"/>
    <xf numFmtId="0" fontId="16" fillId="5" borderId="6" xfId="0" applyFont="1" applyFill="1" applyBorder="1"/>
    <xf numFmtId="0" fontId="22" fillId="0" borderId="3" xfId="0" applyFont="1" applyBorder="1" applyAlignment="1">
      <alignment horizontal="center" vertical="center"/>
    </xf>
    <xf numFmtId="0" fontId="0" fillId="5" borderId="0" xfId="0" applyFill="1" applyAlignment="1">
      <alignment horizontal="left" vertical="top" wrapText="1"/>
    </xf>
    <xf numFmtId="0" fontId="28" fillId="0" borderId="0" xfId="0" applyFont="1" applyAlignment="1">
      <alignment vertical="center"/>
    </xf>
    <xf numFmtId="0" fontId="30" fillId="7" borderId="1" xfId="0" applyFont="1" applyFill="1" applyBorder="1"/>
    <xf numFmtId="0" fontId="32" fillId="7" borderId="1" xfId="0" applyFont="1" applyFill="1" applyBorder="1"/>
    <xf numFmtId="0" fontId="34" fillId="6" borderId="1" xfId="0" applyFont="1" applyFill="1" applyBorder="1"/>
    <xf numFmtId="0" fontId="35" fillId="0" borderId="1" xfId="0" applyFont="1" applyBorder="1"/>
    <xf numFmtId="0" fontId="33" fillId="7" borderId="1" xfId="0" applyFont="1" applyFill="1" applyBorder="1"/>
    <xf numFmtId="0" fontId="22" fillId="8" borderId="6" xfId="0" applyFont="1" applyFill="1" applyBorder="1" applyAlignment="1">
      <alignment horizontal="center" vertical="center"/>
    </xf>
    <xf numFmtId="0" fontId="22" fillId="8" borderId="2" xfId="0" applyFont="1" applyFill="1" applyBorder="1" applyAlignment="1">
      <alignment horizontal="center" vertical="center"/>
    </xf>
    <xf numFmtId="0" fontId="27" fillId="5" borderId="7" xfId="0" applyFont="1" applyFill="1" applyBorder="1" applyAlignment="1">
      <alignment horizontal="left"/>
    </xf>
    <xf numFmtId="0" fontId="27"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2" fillId="4" borderId="3" xfId="0" applyFont="1" applyFill="1" applyBorder="1" applyAlignment="1">
      <alignment horizontal="center" vertical="center"/>
    </xf>
    <xf numFmtId="0" fontId="22" fillId="7" borderId="3" xfId="0" applyFont="1" applyFill="1" applyBorder="1" applyAlignment="1">
      <alignment horizontal="center" vertical="center"/>
    </xf>
    <xf numFmtId="0" fontId="22" fillId="6" borderId="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2" xfId="0" applyFont="1" applyFill="1" applyBorder="1" applyAlignment="1">
      <alignment horizontal="center" vertical="center"/>
    </xf>
    <xf numFmtId="0" fontId="23" fillId="5" borderId="1" xfId="0" applyFont="1" applyFill="1" applyBorder="1" applyAlignment="1">
      <alignment horizontal="right"/>
    </xf>
    <xf numFmtId="0" fontId="26"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8">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CCFFCC"/>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zoomScale="85" zoomScaleNormal="85" workbookViewId="0">
      <selection activeCell="B2" sqref="B2"/>
    </sheetView>
  </sheetViews>
  <sheetFormatPr baseColWidth="10" defaultColWidth="11.33203125" defaultRowHeight="16" x14ac:dyDescent="0.2"/>
  <cols>
    <col min="1" max="1" width="2.6640625" customWidth="1"/>
    <col min="2" max="2" width="173.33203125" customWidth="1"/>
  </cols>
  <sheetData>
    <row r="1" spans="2:2" ht="37" customHeight="1" x14ac:dyDescent="0.2">
      <c r="B1" s="33" t="s">
        <v>112</v>
      </c>
    </row>
    <row r="2" spans="2:2" ht="289" x14ac:dyDescent="0.2">
      <c r="B2" s="32" t="s">
        <v>113</v>
      </c>
    </row>
  </sheetData>
  <phoneticPr fontId="29"/>
  <conditionalFormatting sqref="B2">
    <cfRule type="expression" dxfId="7" priority="1">
      <formula>ROW(B2)&gt;5</formula>
    </cfRule>
  </conditionalFormatting>
  <pageMargins left="0.7" right="0.7" top="0.75" bottom="0.75" header="0.3" footer="0.3"/>
  <headerFooter>
    <oddFooter>&amp;L_x000D_&amp;1#&amp;"Aptos"&amp;10&amp;K000000 配付先限り</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0"/>
  <sheetViews>
    <sheetView tabSelected="1" topLeftCell="AD1" zoomScale="150" zoomScaleNormal="70" workbookViewId="0">
      <pane ySplit="4" topLeftCell="A5" activePane="bottomLeft" state="frozen"/>
      <selection pane="bottomLeft" activeCell="AN7" sqref="AN7"/>
    </sheetView>
  </sheetViews>
  <sheetFormatPr baseColWidth="10" defaultColWidth="11.33203125" defaultRowHeight="16" x14ac:dyDescent="0.2"/>
  <cols>
    <col min="1" max="1" width="15" style="2" bestFit="1" customWidth="1"/>
    <col min="2" max="2" width="9" style="2" bestFit="1" customWidth="1"/>
    <col min="3" max="3" width="8.33203125" style="2" bestFit="1" customWidth="1"/>
    <col min="4" max="4" width="11.33203125" style="2" bestFit="1" customWidth="1"/>
    <col min="5" max="15" width="10.6640625" style="2"/>
    <col min="16" max="16" width="17" style="14" customWidth="1"/>
    <col min="17" max="19" width="10.6640625" style="14"/>
    <col min="20" max="20" width="18.5" style="14" customWidth="1"/>
    <col min="21" max="21" width="14.6640625" style="14" customWidth="1"/>
    <col min="22" max="22" width="14.33203125" style="14" customWidth="1"/>
    <col min="23" max="29" width="10.6640625" style="14"/>
    <col min="30" max="30" width="27" style="26" customWidth="1"/>
    <col min="31" max="31" width="58.5" style="4" customWidth="1"/>
    <col min="32" max="32" width="40" style="4" customWidth="1"/>
    <col min="33" max="33" width="16.33203125" style="4" customWidth="1"/>
    <col min="34" max="34" width="27.33203125" style="4" bestFit="1" customWidth="1"/>
    <col min="35" max="35" width="17.33203125" style="4" bestFit="1" customWidth="1"/>
    <col min="36" max="36" width="20.33203125" style="4" bestFit="1" customWidth="1"/>
    <col min="37" max="37" width="12.33203125" style="4" bestFit="1" customWidth="1"/>
    <col min="38" max="39" width="10.6640625" style="15"/>
    <col min="40" max="40" width="56.6640625" style="1" customWidth="1"/>
  </cols>
  <sheetData>
    <row r="1" spans="1:41" s="17" customFormat="1" ht="24" x14ac:dyDescent="0.3">
      <c r="A1" s="18" t="s">
        <v>80</v>
      </c>
      <c r="B1" s="50" t="s">
        <v>111</v>
      </c>
      <c r="C1" s="50"/>
      <c r="D1" s="50"/>
      <c r="E1" s="51" t="str">
        <f ca="1">IF(LEN(cellFilenameFormatErrors)=0,LEFT(cellBaseFilename,9),"Code is automatically derived from the filename: 'YEAR.###X.[STATUS.][v#.]DESCRIPTION.xlsx', X=SC code")</f>
        <v>2026.008P</v>
      </c>
      <c r="F1" s="51"/>
      <c r="G1" s="51"/>
      <c r="H1" s="51"/>
      <c r="I1" s="51"/>
      <c r="J1" s="51"/>
      <c r="K1" s="51"/>
      <c r="L1" s="51"/>
      <c r="M1" s="51"/>
      <c r="N1" s="51"/>
      <c r="O1" s="51"/>
      <c r="P1" s="41"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2"/>
      <c r="R1" s="42"/>
      <c r="S1" s="42"/>
      <c r="T1" s="42"/>
      <c r="U1" s="42"/>
      <c r="V1" s="42"/>
      <c r="W1" s="42"/>
      <c r="X1" s="42"/>
      <c r="Y1" s="42"/>
      <c r="Z1" s="42"/>
      <c r="AA1" s="42"/>
      <c r="AB1" s="42"/>
      <c r="AC1" s="42"/>
      <c r="AD1" s="29" t="s">
        <v>27</v>
      </c>
      <c r="AE1" s="25" t="str" cm="1">
        <f t="array" aca="1" ref="AE1" ca="1">MID(CELL("filename",'Proposal Template'!$B$1),SEARCH("[",CELL("filename",'Proposal Template'!$B$1))+1, SEARCH("]",CELL("filename",'Proposal Template'!$B$1))-SEARCH("[",CELL("filename",'Proposal Template'!$B$1))-1)</f>
        <v>2026.008P.N.v1.Phenuiviridae_6nsp.xlsx</v>
      </c>
      <c r="AF1" s="23"/>
      <c r="AG1" s="16"/>
      <c r="AH1" s="16"/>
      <c r="AI1" s="16"/>
      <c r="AJ1" s="16"/>
      <c r="AK1" s="16"/>
      <c r="AL1" s="16"/>
      <c r="AM1" s="16"/>
      <c r="AN1" s="16"/>
      <c r="AO1"/>
    </row>
    <row r="2" spans="1:41" ht="19" x14ac:dyDescent="0.25">
      <c r="A2" s="18" t="s">
        <v>114</v>
      </c>
      <c r="B2" s="50" t="s">
        <v>110</v>
      </c>
      <c r="C2" s="50"/>
      <c r="D2" s="50"/>
      <c r="E2" s="52"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Plant virus (P) proposals</v>
      </c>
      <c r="F2" s="52"/>
      <c r="G2" s="52"/>
      <c r="H2" s="52"/>
      <c r="I2" s="52"/>
      <c r="J2" s="52"/>
      <c r="K2" s="52"/>
      <c r="L2" s="52"/>
      <c r="M2" s="52"/>
      <c r="N2" s="52"/>
      <c r="O2" s="52"/>
      <c r="P2" s="43" t="str">
        <f ca="1">_xlfn.CONCAT(
IF(NOT(ISERROR(AF2)),"","Study Section code ('"&amp;AE2&amp;"') is not valid; ")
)</f>
        <v/>
      </c>
      <c r="Q2" s="44"/>
      <c r="R2" s="44"/>
      <c r="S2" s="44"/>
      <c r="T2" s="44"/>
      <c r="U2" s="44"/>
      <c r="V2" s="44"/>
      <c r="W2" s="44"/>
      <c r="X2" s="44"/>
      <c r="Y2" s="44"/>
      <c r="Z2" s="44"/>
      <c r="AA2" s="44"/>
      <c r="AB2" s="44"/>
      <c r="AC2" s="44"/>
      <c r="AD2" s="30" t="s">
        <v>27</v>
      </c>
      <c r="AE2" s="24" t="str">
        <f ca="1">MID(AE1,9,1)</f>
        <v>P</v>
      </c>
      <c r="AF2" s="24" t="str">
        <f ca="1">VLOOKUP(AE2,studySectionCodeLUT,2,FALSE)</f>
        <v>Plant virus (P) proposals</v>
      </c>
      <c r="AG2" s="3"/>
      <c r="AH2" s="3"/>
      <c r="AI2" s="3"/>
      <c r="AJ2" s="3"/>
      <c r="AK2" s="3"/>
      <c r="AL2" s="3"/>
      <c r="AM2" s="3"/>
      <c r="AN2" s="3"/>
    </row>
    <row r="3" spans="1:41" ht="36" customHeight="1" x14ac:dyDescent="0.2">
      <c r="A3" s="45" t="s">
        <v>20</v>
      </c>
      <c r="B3" s="45"/>
      <c r="C3" s="45"/>
      <c r="D3" s="45"/>
      <c r="E3" s="45"/>
      <c r="F3" s="45"/>
      <c r="G3" s="45"/>
      <c r="H3" s="45"/>
      <c r="I3" s="45"/>
      <c r="J3" s="45"/>
      <c r="K3" s="45"/>
      <c r="L3" s="45"/>
      <c r="M3" s="45"/>
      <c r="N3" s="45"/>
      <c r="O3" s="45"/>
      <c r="P3" s="46" t="s">
        <v>21</v>
      </c>
      <c r="Q3" s="46"/>
      <c r="R3" s="46"/>
      <c r="S3" s="46"/>
      <c r="T3" s="46"/>
      <c r="U3" s="46"/>
      <c r="V3" s="46"/>
      <c r="W3" s="46"/>
      <c r="X3" s="46"/>
      <c r="Y3" s="46"/>
      <c r="Z3" s="46"/>
      <c r="AA3" s="46"/>
      <c r="AB3" s="46"/>
      <c r="AC3" s="46"/>
      <c r="AD3" s="46"/>
      <c r="AE3" s="47" t="s">
        <v>109</v>
      </c>
      <c r="AF3" s="48"/>
      <c r="AG3" s="48"/>
      <c r="AH3" s="48"/>
      <c r="AI3" s="48"/>
      <c r="AJ3" s="48"/>
      <c r="AK3" s="49"/>
      <c r="AL3" s="39" t="s">
        <v>108</v>
      </c>
      <c r="AM3" s="40"/>
      <c r="AN3" s="31" t="s">
        <v>22</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82</v>
      </c>
      <c r="AF4" s="20" t="s">
        <v>83</v>
      </c>
      <c r="AG4" s="20" t="s">
        <v>84</v>
      </c>
      <c r="AH4" s="6" t="s">
        <v>157</v>
      </c>
      <c r="AI4" s="19" t="s">
        <v>15</v>
      </c>
      <c r="AJ4" s="19" t="s">
        <v>16</v>
      </c>
      <c r="AK4" s="19" t="s">
        <v>17</v>
      </c>
      <c r="AL4" s="21" t="s">
        <v>18</v>
      </c>
      <c r="AM4" s="22" t="s">
        <v>81</v>
      </c>
      <c r="AN4" s="7" t="s">
        <v>19</v>
      </c>
      <c r="AO4"/>
    </row>
    <row r="5" spans="1:41" x14ac:dyDescent="0.2">
      <c r="P5" s="34" t="s">
        <v>115</v>
      </c>
      <c r="R5" s="34" t="s">
        <v>116</v>
      </c>
      <c r="T5" s="34" t="s">
        <v>117</v>
      </c>
      <c r="U5" s="34" t="s">
        <v>118</v>
      </c>
      <c r="V5" s="34" t="s">
        <v>119</v>
      </c>
      <c r="X5" s="34" t="s">
        <v>120</v>
      </c>
      <c r="Z5" s="34" t="s">
        <v>121</v>
      </c>
      <c r="AB5" s="34" t="s">
        <v>123</v>
      </c>
      <c r="AC5" s="34"/>
      <c r="AD5" s="38" t="s">
        <v>124</v>
      </c>
      <c r="AE5" s="4" t="s">
        <v>155</v>
      </c>
      <c r="AF5" s="4" t="s">
        <v>131</v>
      </c>
      <c r="AG5" s="4" t="s">
        <v>132</v>
      </c>
      <c r="AH5" s="4" t="s">
        <v>133</v>
      </c>
      <c r="AI5" s="4" t="s">
        <v>23</v>
      </c>
      <c r="AJ5" s="4" t="s">
        <v>106</v>
      </c>
      <c r="AK5" s="4" t="s">
        <v>55</v>
      </c>
      <c r="AL5" s="15" t="s">
        <v>26</v>
      </c>
      <c r="AM5" s="15" t="s">
        <v>27</v>
      </c>
      <c r="AN5" s="1" t="s">
        <v>153</v>
      </c>
    </row>
    <row r="6" spans="1:41" x14ac:dyDescent="0.2">
      <c r="P6" s="14" t="s">
        <v>115</v>
      </c>
      <c r="R6" s="14" t="s">
        <v>116</v>
      </c>
      <c r="T6" s="14" t="s">
        <v>117</v>
      </c>
      <c r="U6" s="14" t="s">
        <v>118</v>
      </c>
      <c r="V6" s="14" t="s">
        <v>119</v>
      </c>
      <c r="X6" s="14" t="s">
        <v>120</v>
      </c>
      <c r="Z6" s="14" t="s">
        <v>121</v>
      </c>
      <c r="AB6" s="14" t="s">
        <v>125</v>
      </c>
      <c r="AD6" s="35" t="s">
        <v>156</v>
      </c>
      <c r="AE6" s="4" t="s">
        <v>161</v>
      </c>
      <c r="AF6" s="4" t="s">
        <v>134</v>
      </c>
      <c r="AG6" s="4" t="s">
        <v>135</v>
      </c>
      <c r="AH6" s="4" t="s">
        <v>136</v>
      </c>
      <c r="AI6" s="4" t="s">
        <v>32</v>
      </c>
      <c r="AJ6" s="4" t="s">
        <v>106</v>
      </c>
      <c r="AK6" s="4" t="s">
        <v>55</v>
      </c>
      <c r="AL6" s="15" t="s">
        <v>26</v>
      </c>
      <c r="AM6" s="15" t="s">
        <v>27</v>
      </c>
      <c r="AN6" s="37" t="s">
        <v>160</v>
      </c>
    </row>
    <row r="7" spans="1:41" x14ac:dyDescent="0.2">
      <c r="P7" s="14" t="s">
        <v>115</v>
      </c>
      <c r="R7" s="14" t="s">
        <v>116</v>
      </c>
      <c r="T7" s="14" t="s">
        <v>117</v>
      </c>
      <c r="U7" s="14" t="s">
        <v>118</v>
      </c>
      <c r="V7" s="14" t="s">
        <v>119</v>
      </c>
      <c r="X7" s="14" t="s">
        <v>120</v>
      </c>
      <c r="Z7" s="14" t="s">
        <v>121</v>
      </c>
      <c r="AB7" s="14" t="s">
        <v>122</v>
      </c>
      <c r="AD7" s="35" t="s">
        <v>128</v>
      </c>
      <c r="AE7" s="4" t="s">
        <v>152</v>
      </c>
      <c r="AF7" s="4" t="s">
        <v>151</v>
      </c>
      <c r="AG7" s="4" t="s">
        <v>137</v>
      </c>
      <c r="AH7" s="36" t="s">
        <v>163</v>
      </c>
      <c r="AI7" s="4" t="s">
        <v>28</v>
      </c>
      <c r="AJ7" s="4" t="s">
        <v>101</v>
      </c>
      <c r="AK7" s="4" t="s">
        <v>55</v>
      </c>
      <c r="AL7" s="15" t="s">
        <v>26</v>
      </c>
      <c r="AM7" s="15" t="s">
        <v>27</v>
      </c>
      <c r="AN7" s="1" t="s">
        <v>147</v>
      </c>
    </row>
    <row r="8" spans="1:41" x14ac:dyDescent="0.2">
      <c r="P8" s="14" t="s">
        <v>115</v>
      </c>
      <c r="R8" s="14" t="s">
        <v>116</v>
      </c>
      <c r="T8" s="14" t="s">
        <v>117</v>
      </c>
      <c r="U8" s="14" t="s">
        <v>118</v>
      </c>
      <c r="V8" s="14" t="s">
        <v>119</v>
      </c>
      <c r="X8" s="14" t="s">
        <v>120</v>
      </c>
      <c r="Z8" s="14" t="s">
        <v>121</v>
      </c>
      <c r="AB8" s="14" t="s">
        <v>122</v>
      </c>
      <c r="AD8" s="35" t="s">
        <v>129</v>
      </c>
      <c r="AE8" s="4" t="s">
        <v>162</v>
      </c>
      <c r="AF8" s="4" t="s">
        <v>138</v>
      </c>
      <c r="AG8" s="4" t="s">
        <v>139</v>
      </c>
      <c r="AH8" s="4" t="s">
        <v>140</v>
      </c>
      <c r="AI8" s="4" t="s">
        <v>32</v>
      </c>
      <c r="AJ8" s="4" t="s">
        <v>101</v>
      </c>
      <c r="AK8" s="4" t="s">
        <v>92</v>
      </c>
      <c r="AL8" s="15" t="s">
        <v>26</v>
      </c>
      <c r="AM8" s="15" t="s">
        <v>27</v>
      </c>
      <c r="AN8" s="1" t="s">
        <v>148</v>
      </c>
    </row>
    <row r="9" spans="1:41" x14ac:dyDescent="0.2">
      <c r="P9" s="14" t="s">
        <v>115</v>
      </c>
      <c r="R9" s="14" t="s">
        <v>116</v>
      </c>
      <c r="T9" s="14" t="s">
        <v>117</v>
      </c>
      <c r="U9" s="14" t="s">
        <v>118</v>
      </c>
      <c r="V9" s="14" t="s">
        <v>119</v>
      </c>
      <c r="X9" s="14" t="s">
        <v>120</v>
      </c>
      <c r="Z9" s="14" t="s">
        <v>121</v>
      </c>
      <c r="AB9" s="14" t="s">
        <v>126</v>
      </c>
      <c r="AD9" s="35" t="s">
        <v>154</v>
      </c>
      <c r="AE9" s="4" t="s">
        <v>158</v>
      </c>
      <c r="AF9" s="4" t="s">
        <v>141</v>
      </c>
      <c r="AG9" s="4" t="s">
        <v>142</v>
      </c>
      <c r="AH9" s="4" t="s">
        <v>143</v>
      </c>
      <c r="AI9" s="4" t="s">
        <v>28</v>
      </c>
      <c r="AJ9" s="4" t="s">
        <v>106</v>
      </c>
      <c r="AK9" s="4" t="s">
        <v>39</v>
      </c>
      <c r="AL9" s="15" t="s">
        <v>26</v>
      </c>
      <c r="AM9" s="15" t="s">
        <v>27</v>
      </c>
      <c r="AN9" s="1" t="s">
        <v>150</v>
      </c>
    </row>
    <row r="10" spans="1:41" x14ac:dyDescent="0.2">
      <c r="P10" s="14" t="s">
        <v>115</v>
      </c>
      <c r="R10" s="14" t="s">
        <v>116</v>
      </c>
      <c r="T10" s="14" t="s">
        <v>117</v>
      </c>
      <c r="U10" s="14" t="s">
        <v>118</v>
      </c>
      <c r="V10" s="14" t="s">
        <v>119</v>
      </c>
      <c r="X10" s="14" t="s">
        <v>120</v>
      </c>
      <c r="Z10" s="14" t="s">
        <v>121</v>
      </c>
      <c r="AB10" s="14" t="s">
        <v>127</v>
      </c>
      <c r="AD10" s="35" t="s">
        <v>130</v>
      </c>
      <c r="AE10" s="4" t="s">
        <v>159</v>
      </c>
      <c r="AF10" s="4" t="s">
        <v>144</v>
      </c>
      <c r="AG10" s="4" t="s">
        <v>145</v>
      </c>
      <c r="AH10" s="4" t="s">
        <v>146</v>
      </c>
      <c r="AI10" s="4" t="s">
        <v>23</v>
      </c>
      <c r="AJ10" s="4" t="s">
        <v>106</v>
      </c>
      <c r="AK10" s="4" t="s">
        <v>55</v>
      </c>
      <c r="AL10" s="15" t="s">
        <v>26</v>
      </c>
      <c r="AM10" s="15" t="s">
        <v>27</v>
      </c>
      <c r="AN10" s="1" t="s">
        <v>149</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29"/>
  <conditionalFormatting sqref="A1:AD1048576">
    <cfRule type="expression" dxfId="6" priority="1">
      <formula>ROW(A1)&gt;5</formula>
    </cfRule>
  </conditionalFormatting>
  <conditionalFormatting sqref="P1:P4 Q3:AC4">
    <cfRule type="expression" dxfId="5" priority="6">
      <formula>AND(NOT(ISBLANK(P1)),COUNTA(Q1:$AD1)=0)</formula>
    </cfRule>
  </conditionalFormatting>
  <conditionalFormatting sqref="P4:AC1048576">
    <cfRule type="containsText" dxfId="4" priority="2" operator="containsText" text=" ">
      <formula>NOT(ISERROR(SEARCH(" ",P4)))</formula>
    </cfRule>
  </conditionalFormatting>
  <conditionalFormatting sqref="P5:AC1048574">
    <cfRule type="expression" dxfId="3" priority="3">
      <formula>AND(NOT(ISBLANK(P5)),COUNTA(Q5:$AD5)=0)</formula>
    </cfRule>
  </conditionalFormatting>
  <conditionalFormatting sqref="P1048575:AC1048576">
    <cfRule type="expression" dxfId="2" priority="25">
      <formula>AND(NOT(ISBLANK(P1048575)),COUNTA(Q1048575:$AD1048576)=0)</formula>
    </cfRule>
  </conditionalFormatting>
  <conditionalFormatting sqref="AD1:AD1048576">
    <cfRule type="expression" dxfId="1" priority="20">
      <formula>NOT(OR(OR(AD1="",AD1="Species"),_xlfn.CONCAT(AB1," ")=LEFT(AD1,LEN(AB1)+1)))</formula>
    </cfRule>
  </conditionalFormatting>
  <conditionalFormatting sqref="AM4:AM1048576">
    <cfRule type="expression" dxfId="0" priority="22">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headerFooter>
    <oddFooter>&amp;L_x000D_&amp;1#&amp;"Aptos"&amp;10&amp;K000000 配付先限り</oddFooter>
  </headerFooter>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topLeftCell="A7" workbookViewId="0"/>
  </sheetViews>
  <sheetFormatPr baseColWidth="10" defaultColWidth="11.33203125" defaultRowHeight="16" x14ac:dyDescent="0.2"/>
  <cols>
    <col min="1" max="1" width="16" bestFit="1" customWidth="1"/>
    <col min="2" max="2" width="18.6640625" bestFit="1" customWidth="1"/>
    <col min="3" max="3" width="22.6640625" bestFit="1" customWidth="1"/>
    <col min="4" max="5" width="13.33203125" bestFit="1" customWidth="1"/>
    <col min="6" max="6" width="2.6640625" customWidth="1"/>
    <col min="7" max="7" width="43.6640625" bestFit="1" customWidth="1"/>
  </cols>
  <sheetData>
    <row r="1" spans="1:7" x14ac:dyDescent="0.2">
      <c r="A1" s="11" t="s">
        <v>15</v>
      </c>
      <c r="B1" s="11" t="s">
        <v>16</v>
      </c>
      <c r="C1" s="11" t="s">
        <v>17</v>
      </c>
      <c r="D1" s="11" t="s">
        <v>18</v>
      </c>
      <c r="E1" s="11" t="s">
        <v>81</v>
      </c>
      <c r="F1" s="11" t="s">
        <v>63</v>
      </c>
      <c r="G1" s="11"/>
    </row>
    <row r="2" spans="1:7" x14ac:dyDescent="0.2">
      <c r="A2" s="12" t="s">
        <v>85</v>
      </c>
      <c r="B2" s="12" t="s">
        <v>85</v>
      </c>
      <c r="C2" s="12" t="s">
        <v>85</v>
      </c>
      <c r="D2" s="12" t="s">
        <v>85</v>
      </c>
      <c r="E2" s="12" t="s">
        <v>85</v>
      </c>
      <c r="F2" t="s">
        <v>75</v>
      </c>
      <c r="G2" t="s">
        <v>67</v>
      </c>
    </row>
    <row r="3" spans="1:7" x14ac:dyDescent="0.2">
      <c r="A3" s="9" t="s">
        <v>23</v>
      </c>
      <c r="B3" t="s">
        <v>24</v>
      </c>
      <c r="C3" s="9" t="s">
        <v>25</v>
      </c>
      <c r="D3" s="9" t="s">
        <v>26</v>
      </c>
      <c r="E3" s="9" t="s">
        <v>27</v>
      </c>
      <c r="F3" t="s">
        <v>76</v>
      </c>
      <c r="G3" t="s">
        <v>68</v>
      </c>
    </row>
    <row r="4" spans="1:7" x14ac:dyDescent="0.2">
      <c r="A4" s="9" t="s">
        <v>28</v>
      </c>
      <c r="B4" t="s">
        <v>99</v>
      </c>
      <c r="C4" s="9" t="s">
        <v>29</v>
      </c>
      <c r="D4" s="9" t="s">
        <v>30</v>
      </c>
      <c r="E4" s="9" t="s">
        <v>31</v>
      </c>
      <c r="F4" t="s">
        <v>73</v>
      </c>
      <c r="G4" t="s">
        <v>65</v>
      </c>
    </row>
    <row r="5" spans="1:7" x14ac:dyDescent="0.2">
      <c r="A5" s="9" t="s">
        <v>32</v>
      </c>
      <c r="B5" t="s">
        <v>103</v>
      </c>
      <c r="C5" s="9" t="s">
        <v>35</v>
      </c>
      <c r="D5" s="9" t="s">
        <v>33</v>
      </c>
      <c r="E5" s="9" t="s">
        <v>34</v>
      </c>
      <c r="F5" t="s">
        <v>77</v>
      </c>
      <c r="G5" t="s">
        <v>69</v>
      </c>
    </row>
    <row r="6" spans="1:7" x14ac:dyDescent="0.2">
      <c r="A6" s="10"/>
      <c r="B6" t="s">
        <v>104</v>
      </c>
      <c r="C6" s="9" t="s">
        <v>86</v>
      </c>
      <c r="D6" s="9" t="s">
        <v>36</v>
      </c>
      <c r="E6" s="9" t="s">
        <v>37</v>
      </c>
      <c r="F6" t="s">
        <v>78</v>
      </c>
      <c r="G6" t="s">
        <v>70</v>
      </c>
    </row>
    <row r="7" spans="1:7" x14ac:dyDescent="0.2">
      <c r="A7" s="10"/>
      <c r="B7" t="s">
        <v>105</v>
      </c>
      <c r="C7" s="9" t="s">
        <v>39</v>
      </c>
      <c r="D7" s="9" t="s">
        <v>40</v>
      </c>
      <c r="E7" s="9" t="s">
        <v>41</v>
      </c>
      <c r="F7" t="s">
        <v>74</v>
      </c>
      <c r="G7" t="s">
        <v>66</v>
      </c>
    </row>
    <row r="8" spans="1:7" x14ac:dyDescent="0.2">
      <c r="A8" s="10"/>
      <c r="B8" t="s">
        <v>38</v>
      </c>
      <c r="C8" s="9" t="s">
        <v>43</v>
      </c>
      <c r="D8" s="9" t="s">
        <v>44</v>
      </c>
      <c r="E8" s="9" t="s">
        <v>45</v>
      </c>
      <c r="F8" t="s">
        <v>79</v>
      </c>
      <c r="G8" t="s">
        <v>71</v>
      </c>
    </row>
    <row r="9" spans="1:7" x14ac:dyDescent="0.2">
      <c r="A9" s="10"/>
      <c r="B9" t="s">
        <v>42</v>
      </c>
      <c r="C9" s="9" t="s">
        <v>87</v>
      </c>
      <c r="D9" s="9" t="s">
        <v>47</v>
      </c>
      <c r="E9" s="9" t="s">
        <v>48</v>
      </c>
      <c r="F9" t="s">
        <v>72</v>
      </c>
      <c r="G9" t="s">
        <v>64</v>
      </c>
    </row>
    <row r="10" spans="1:7" x14ac:dyDescent="0.2">
      <c r="A10" s="10"/>
      <c r="B10" t="s">
        <v>46</v>
      </c>
      <c r="C10" s="9" t="s">
        <v>88</v>
      </c>
      <c r="D10" s="9" t="s">
        <v>50</v>
      </c>
      <c r="E10" s="9" t="s">
        <v>51</v>
      </c>
    </row>
    <row r="11" spans="1:7" x14ac:dyDescent="0.2">
      <c r="A11" s="10"/>
      <c r="B11" t="s">
        <v>49</v>
      </c>
      <c r="C11" s="9" t="s">
        <v>89</v>
      </c>
      <c r="D11" s="9" t="s">
        <v>52</v>
      </c>
      <c r="E11" s="9" t="s">
        <v>53</v>
      </c>
    </row>
    <row r="12" spans="1:7" x14ac:dyDescent="0.2">
      <c r="A12" s="10"/>
      <c r="B12" t="s">
        <v>100</v>
      </c>
      <c r="C12" s="9" t="s">
        <v>90</v>
      </c>
      <c r="D12" s="10"/>
      <c r="E12" s="9" t="s">
        <v>54</v>
      </c>
    </row>
    <row r="13" spans="1:7" x14ac:dyDescent="0.2">
      <c r="A13" s="10"/>
      <c r="B13" t="s">
        <v>101</v>
      </c>
      <c r="C13" s="9" t="s">
        <v>91</v>
      </c>
      <c r="D13" s="10"/>
      <c r="E13" s="9" t="s">
        <v>56</v>
      </c>
    </row>
    <row r="14" spans="1:7" x14ac:dyDescent="0.2">
      <c r="A14" s="10"/>
      <c r="B14" t="s">
        <v>106</v>
      </c>
      <c r="C14" s="9" t="s">
        <v>92</v>
      </c>
      <c r="D14" s="10"/>
      <c r="E14" s="9" t="s">
        <v>58</v>
      </c>
    </row>
    <row r="15" spans="1:7" x14ac:dyDescent="0.2">
      <c r="A15" s="10"/>
      <c r="B15" t="s">
        <v>102</v>
      </c>
      <c r="C15" s="9" t="s">
        <v>55</v>
      </c>
      <c r="D15" s="10"/>
      <c r="E15" s="9" t="s">
        <v>59</v>
      </c>
    </row>
    <row r="16" spans="1:7" x14ac:dyDescent="0.2">
      <c r="A16" s="10"/>
      <c r="B16" t="s">
        <v>107</v>
      </c>
      <c r="C16" s="9" t="s">
        <v>93</v>
      </c>
      <c r="D16" s="10"/>
      <c r="E16" s="9" t="s">
        <v>60</v>
      </c>
    </row>
    <row r="17" spans="1:5" x14ac:dyDescent="0.2">
      <c r="A17" s="10"/>
      <c r="B17" t="s">
        <v>57</v>
      </c>
      <c r="C17" s="9" t="s">
        <v>94</v>
      </c>
      <c r="D17" s="10"/>
      <c r="E17" s="9" t="s">
        <v>61</v>
      </c>
    </row>
    <row r="18" spans="1:5" x14ac:dyDescent="0.2">
      <c r="A18" s="10"/>
      <c r="B18" s="10"/>
      <c r="C18" s="9" t="s">
        <v>95</v>
      </c>
      <c r="D18" s="10"/>
      <c r="E18" s="10"/>
    </row>
    <row r="19" spans="1:5" x14ac:dyDescent="0.2">
      <c r="A19" s="10"/>
      <c r="B19" s="10"/>
      <c r="C19" s="9" t="s">
        <v>96</v>
      </c>
      <c r="D19" s="10"/>
      <c r="E19" s="10"/>
    </row>
    <row r="20" spans="1:5" x14ac:dyDescent="0.2">
      <c r="C20" t="s">
        <v>97</v>
      </c>
    </row>
    <row r="21" spans="1:5" x14ac:dyDescent="0.2">
      <c r="C21" t="s">
        <v>98</v>
      </c>
    </row>
    <row r="22" spans="1:5" x14ac:dyDescent="0.2">
      <c r="C22" t="s">
        <v>62</v>
      </c>
    </row>
  </sheetData>
  <sortState xmlns:xlrd2="http://schemas.microsoft.com/office/spreadsheetml/2017/richdata2" ref="F2:G9">
    <sortCondition ref="F2:F9"/>
  </sortState>
  <phoneticPr fontId="29"/>
  <pageMargins left="0.7" right="0.7" top="0.75" bottom="0.75" header="0.3" footer="0.3"/>
  <headerFooter>
    <oddFooter>&amp;L_x000D_&amp;1#&amp;"Aptos"&amp;10&amp;K000000 配付先限り</oddFooter>
  </headerFooter>
</worksheet>
</file>

<file path=docMetadata/LabelInfo.xml><?xml version="1.0" encoding="utf-8"?>
<clbl:labelList xmlns:clbl="http://schemas.microsoft.com/office/2020/mipLabelMetadata">
  <clbl:label id="{3c862750-a777-4b0e-b4e9-23caa28ccaf7}" enabled="1" method="Privileged" siteId="{48e01c30-7368-4a91-bd0c-bed2b71b2daf}"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2026-09-21T09:04:47Z</dcterms:modified>
</cp:coreProperties>
</file>